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;(#,##0 €);-"/>
    <numFmt numFmtId="165" formatCode="0.0%;(0.0%);-"/>
    <numFmt numFmtId="166" formatCode="0.0x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</font>
    <font>
      <name val="Arial"/>
      <b val="1"/>
    </font>
    <font>
      <name val="Arial"/>
      <color rgb="000000FF"/>
    </font>
    <font>
      <name val="Arial"/>
    </font>
    <font>
      <name val="Arial"/>
      <i val="1"/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49" fontId="5" fillId="0" borderId="0" pivotButton="0" quotePrefix="0" xfId="0"/>
    <xf numFmtId="165" fontId="5" fillId="0" borderId="0" pivotButton="0" quotePrefix="0" xfId="0"/>
    <xf numFmtId="165" fontId="4" fillId="0" borderId="0" pivotButton="0" quotePrefix="0" xfId="0"/>
    <xf numFmtId="1" fontId="5" fillId="0" borderId="0" pivotButton="0" quotePrefix="0" xfId="0"/>
    <xf numFmtId="1" fontId="4" fillId="0" borderId="0" pivotButton="0" quotePrefix="0" xfId="0"/>
    <xf numFmtId="166" fontId="5" fillId="0" borderId="0" pivotButton="0" quotePrefix="0" xfId="0"/>
    <xf numFmtId="166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ordierill.com/escuela-financie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30" customWidth="1" min="7" max="7"/>
  </cols>
  <sheetData>
    <row r="1">
      <c r="A1" s="1" t="inlineStr">
        <is>
          <t>Cuadro de mando mensual</t>
        </is>
      </c>
    </row>
    <row r="2">
      <c r="A2" s="2" t="inlineStr">
        <is>
          <t>Celdas en azul: datos que introduces. Resto: fórmulas. jordierill.com</t>
        </is>
      </c>
    </row>
    <row r="3">
      <c r="A3" s="14" t="inlineStr">
        <is>
          <t>¿Qué es esto? Plantilla descargada desde la página web jordierill.com</t>
        </is>
      </c>
    </row>
    <row r="4">
      <c r="A4" s="3" t="inlineStr">
        <is>
          <t>Indicador</t>
        </is>
      </c>
      <c r="B4" s="3" t="inlineStr">
        <is>
          <t>Este mes</t>
        </is>
      </c>
      <c r="C4" s="3" t="inlineStr">
        <is>
          <t>Mismo mes año anterior</t>
        </is>
      </c>
      <c r="D4" s="3" t="inlineStr">
        <is>
          <t>Objetivo</t>
        </is>
      </c>
      <c r="E4" s="3" t="inlineStr">
        <is>
          <t>Estado</t>
        </is>
      </c>
      <c r="G4" s="3" t="inlineStr">
        <is>
          <t>Datos del mes</t>
        </is>
      </c>
    </row>
    <row r="5">
      <c r="A5" s="4" t="inlineStr">
        <is>
          <t>Ventas</t>
        </is>
      </c>
      <c r="B5" s="5">
        <f>H5</f>
        <v/>
      </c>
      <c r="C5" s="6">
        <f>H12</f>
        <v/>
      </c>
      <c r="D5" s="6" t="n">
        <v>50000</v>
      </c>
      <c r="E5" s="7">
        <f>IF(B5&gt;=D5,"VERDE","ROJO")</f>
        <v/>
      </c>
      <c r="G5" t="inlineStr">
        <is>
          <t>Ventas</t>
        </is>
      </c>
      <c r="H5" s="6" t="n">
        <v>52000</v>
      </c>
    </row>
    <row r="6">
      <c r="A6" s="4" t="inlineStr">
        <is>
          <t>Margen bruto %</t>
        </is>
      </c>
      <c r="B6" s="8">
        <f>IF(H5=0,0,(H5-H6)/H5)</f>
        <v/>
      </c>
      <c r="C6" s="9" t="n">
        <v>0.44</v>
      </c>
      <c r="D6" s="9" t="n">
        <v>0.45</v>
      </c>
      <c r="E6" s="7">
        <f>IF(B6&gt;=D6,"VERDE","ROJO")</f>
        <v/>
      </c>
      <c r="G6" t="inlineStr">
        <is>
          <t>Coste directo</t>
        </is>
      </c>
      <c r="H6" s="6" t="n">
        <v>28000</v>
      </c>
    </row>
    <row r="7">
      <c r="A7" s="4" t="inlineStr">
        <is>
          <t>Gastos fijos</t>
        </is>
      </c>
      <c r="B7" s="5">
        <f>H7</f>
        <v/>
      </c>
      <c r="C7" s="6" t="n">
        <v>14500</v>
      </c>
      <c r="D7" s="6" t="n">
        <v>15000</v>
      </c>
      <c r="E7" s="7">
        <f>IF(B7&lt;=D7,"VERDE","ROJO")</f>
        <v/>
      </c>
      <c r="G7" t="inlineStr">
        <is>
          <t>Gastos fijos</t>
        </is>
      </c>
      <c r="H7" s="6" t="n">
        <v>15000</v>
      </c>
    </row>
    <row r="8">
      <c r="A8" s="4" t="inlineStr">
        <is>
          <t>EBITDA del mes</t>
        </is>
      </c>
      <c r="B8" s="5">
        <f>H5-H6-H7</f>
        <v/>
      </c>
      <c r="C8" s="6" t="n">
        <v>5000</v>
      </c>
      <c r="D8" s="6" t="n">
        <v>7000</v>
      </c>
      <c r="E8" s="7">
        <f>IF(B8&gt;=D8,"VERDE","ROJO")</f>
        <v/>
      </c>
      <c r="G8" t="inlineStr">
        <is>
          <t>Clientes pendientes de cobro</t>
        </is>
      </c>
      <c r="H8" s="6" t="n">
        <v>95000</v>
      </c>
    </row>
    <row r="9">
      <c r="A9" s="4" t="inlineStr">
        <is>
          <t>Punto de equilibrio mensual</t>
        </is>
      </c>
      <c r="B9" s="5">
        <f>IF(B6=0,0,H7/B6)</f>
        <v/>
      </c>
      <c r="C9" s="6" t="n">
        <v>33000</v>
      </c>
      <c r="D9" s="6" t="n">
        <v>33000</v>
      </c>
      <c r="E9" s="7">
        <f>IF(B9&lt;=D9,"VERDE","ROJO")</f>
        <v/>
      </c>
      <c r="G9" t="inlineStr">
        <is>
          <t>Tesorería disponible</t>
        </is>
      </c>
      <c r="H9" s="6" t="n">
        <v>40000</v>
      </c>
    </row>
    <row r="10">
      <c r="A10" s="4" t="inlineStr">
        <is>
          <t>Días de cobro</t>
        </is>
      </c>
      <c r="B10" s="10">
        <f>IF(H5=0,0,H8/(H5*12)*365)</f>
        <v/>
      </c>
      <c r="C10" s="11" t="n">
        <v>60</v>
      </c>
      <c r="D10" s="11" t="n">
        <v>60</v>
      </c>
      <c r="E10" s="7">
        <f>IF(B10&lt;=D10,"VERDE","ROJO")</f>
        <v/>
      </c>
      <c r="G10" t="inlineStr">
        <is>
          <t>Tesorería prevista a 90 días</t>
        </is>
      </c>
      <c r="H10" s="6" t="n">
        <v>28000</v>
      </c>
    </row>
    <row r="11">
      <c r="A11" s="4" t="inlineStr">
        <is>
          <t>Tesorería prevista 90 días</t>
        </is>
      </c>
      <c r="B11" s="5">
        <f>H10</f>
        <v/>
      </c>
      <c r="C11" s="6" t="n">
        <v>30000</v>
      </c>
      <c r="D11" s="6" t="n">
        <v>25000</v>
      </c>
      <c r="E11" s="7">
        <f>IF(B11&gt;=D11,"VERDE","ROJO")</f>
        <v/>
      </c>
      <c r="G11" t="inlineStr">
        <is>
          <t>Deuda financiera</t>
        </is>
      </c>
      <c r="H11" s="6" t="n">
        <v>150000</v>
      </c>
    </row>
    <row r="12">
      <c r="A12" s="4" t="inlineStr">
        <is>
          <t>Deuda / EBITDA anual</t>
        </is>
      </c>
      <c r="B12" s="12">
        <f>IF(B8&lt;=0,0,H11/(B8*12))</f>
        <v/>
      </c>
      <c r="C12" s="13" t="n">
        <v>2.8</v>
      </c>
      <c r="D12" s="13" t="n">
        <v>3</v>
      </c>
      <c r="E12" s="7">
        <f>IF(B12&lt;=D12,"VERDE","ROJO")</f>
        <v/>
      </c>
      <c r="G12" t="inlineStr">
        <is>
          <t>Ventas año anterior mismo mes</t>
        </is>
      </c>
      <c r="H12" s="6" t="n">
        <v>48000</v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2026-10-23T11:09:03Z</dcterms:created>
  <dcterms:modified xmlns:dcterms="http://purl.org/dc/terms/" xmlns:xsi="http://www.w3.org/2001/XMLSchema-instance" xsi:type="dcterms:W3CDTF">2026-10-23T11:45:19Z</dcterms:modified>
</cp:coreProperties>
</file>